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lg 1 P1 2019\"/>
    </mc:Choice>
  </mc:AlternateContent>
  <bookViews>
    <workbookView xWindow="-108" yWindow="-108" windowWidth="23256" windowHeight="12576" activeTab="1"/>
  </bookViews>
  <sheets>
    <sheet name="Chart1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L3" i="1"/>
  <c r="L2" i="1"/>
  <c r="I23" i="1"/>
  <c r="I3" i="1"/>
  <c r="I4" i="1"/>
  <c r="M3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" i="1"/>
  <c r="B7" i="1"/>
  <c r="C7" i="1" s="1"/>
  <c r="B21" i="1"/>
  <c r="B4" i="1"/>
  <c r="C4" i="1" s="1"/>
  <c r="B5" i="1"/>
  <c r="C5" i="1" s="1"/>
  <c r="B2" i="1"/>
  <c r="C2" i="1" l="1"/>
  <c r="B3" i="1"/>
  <c r="C3" i="1" s="1"/>
  <c r="C6" i="1" s="1"/>
  <c r="C12" i="1" l="1"/>
  <c r="C13" i="1"/>
  <c r="C10" i="1"/>
  <c r="C11" i="1"/>
  <c r="B6" i="1"/>
  <c r="C14" i="1" l="1"/>
  <c r="C15" i="1" s="1"/>
  <c r="M2" i="1" s="1"/>
  <c r="M4" i="1" s="1"/>
</calcChain>
</file>

<file path=xl/sharedStrings.xml><?xml version="1.0" encoding="utf-8"?>
<sst xmlns="http://schemas.openxmlformats.org/spreadsheetml/2006/main" count="86" uniqueCount="66">
  <si>
    <t>Week 1</t>
  </si>
  <si>
    <t>Week 2</t>
  </si>
  <si>
    <t>Week 3</t>
  </si>
  <si>
    <t>Week 4</t>
  </si>
  <si>
    <t>Rent</t>
  </si>
  <si>
    <t>hours</t>
  </si>
  <si>
    <t>Total $</t>
  </si>
  <si>
    <t xml:space="preserve">pay rate regular = </t>
  </si>
  <si>
    <t>pay rate overtime =</t>
  </si>
  <si>
    <t>Hour randomness</t>
  </si>
  <si>
    <t>Monthly Gross Pay =</t>
  </si>
  <si>
    <t>Avg Yearly Gross Pay =</t>
  </si>
  <si>
    <t>https://aspe.hhs.gov/2019-poverty-guidelines</t>
  </si>
  <si>
    <t>Monthly Deductions</t>
  </si>
  <si>
    <t xml:space="preserve">State Tax </t>
  </si>
  <si>
    <t>Fed Tax</t>
  </si>
  <si>
    <t>FICA</t>
  </si>
  <si>
    <t xml:space="preserve">Total Deductions = </t>
  </si>
  <si>
    <t xml:space="preserve">Net Monthly Pay = </t>
  </si>
  <si>
    <t>Medicare</t>
  </si>
  <si>
    <t>Rate</t>
  </si>
  <si>
    <t>Amount</t>
  </si>
  <si>
    <t>Average hours/week =</t>
  </si>
  <si>
    <t xml:space="preserve">Std Deviation = </t>
  </si>
  <si>
    <t xml:space="preserve">Single 2019 poverty threshold = </t>
  </si>
  <si>
    <t>Natural gas</t>
  </si>
  <si>
    <t>Electricity</t>
  </si>
  <si>
    <t>Trash</t>
  </si>
  <si>
    <t>Water</t>
  </si>
  <si>
    <t>Sewer</t>
  </si>
  <si>
    <t>Cell Phone</t>
  </si>
  <si>
    <t>Insurance</t>
  </si>
  <si>
    <t>Fuel</t>
  </si>
  <si>
    <t>Lodging</t>
  </si>
  <si>
    <t>Internet</t>
  </si>
  <si>
    <t>vehicle</t>
  </si>
  <si>
    <t>Payment</t>
  </si>
  <si>
    <t>Maintenance</t>
  </si>
  <si>
    <t>REM</t>
  </si>
  <si>
    <t>(tires, battery oil, etc.)</t>
  </si>
  <si>
    <t>Area</t>
  </si>
  <si>
    <t xml:space="preserve"> + 1st, last month rent + damage deposit</t>
  </si>
  <si>
    <t>food</t>
  </si>
  <si>
    <t>Sundries</t>
  </si>
  <si>
    <t>Apparel</t>
  </si>
  <si>
    <t>Shoes</t>
  </si>
  <si>
    <t>Laundry</t>
  </si>
  <si>
    <t>time unit</t>
  </si>
  <si>
    <t>month</t>
  </si>
  <si>
    <t>Groceries</t>
  </si>
  <si>
    <t>week</t>
  </si>
  <si>
    <t>Vices</t>
  </si>
  <si>
    <t>Cost</t>
  </si>
  <si>
    <t>avg unit cost</t>
  </si>
  <si>
    <t>TV?, etc.</t>
  </si>
  <si>
    <t>Dining out</t>
  </si>
  <si>
    <t>soap, hair spray, tooth past, etc.</t>
  </si>
  <si>
    <t>smokes, drinks, etc.</t>
  </si>
  <si>
    <t>Summary</t>
  </si>
  <si>
    <t>Typical Monthly Income</t>
  </si>
  <si>
    <t xml:space="preserve">Net = </t>
  </si>
  <si>
    <t>Typical Average Expenses</t>
  </si>
  <si>
    <t>cable - Prime, etc.</t>
  </si>
  <si>
    <t>Misc. payments</t>
  </si>
  <si>
    <t>misc.</t>
  </si>
  <si>
    <t>Entertainment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</si>
</sst>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0" fontId="0" fillId="0" borderId="7" xfId="2" applyNumberFormat="1" applyFont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10" fontId="0" fillId="0" borderId="8" xfId="2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0" fontId="0" fillId="0" borderId="0" xfId="0" applyBorder="1" applyAlignment="1">
      <alignment horizontal="right" vertical="center" indent="2"/>
    </xf>
    <xf numFmtId="0" fontId="0" fillId="0" borderId="0" xfId="0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165" fontId="0" fillId="0" borderId="8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44" fontId="0" fillId="4" borderId="2" xfId="1" applyFont="1" applyFill="1" applyBorder="1" applyAlignment="1">
      <alignment horizontal="center" vertical="center"/>
    </xf>
    <xf numFmtId="44" fontId="0" fillId="4" borderId="6" xfId="1" applyFont="1" applyFill="1" applyBorder="1" applyAlignment="1">
      <alignment horizontal="center" vertical="center"/>
    </xf>
    <xf numFmtId="44" fontId="0" fillId="4" borderId="4" xfId="1" applyFont="1" applyFill="1" applyBorder="1" applyAlignment="1">
      <alignment horizontal="center" vertical="center"/>
    </xf>
    <xf numFmtId="44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4" fontId="0" fillId="4" borderId="2" xfId="0" applyNumberFormat="1" applyFill="1" applyBorder="1" applyAlignment="1">
      <alignment horizontal="center" vertical="center"/>
    </xf>
    <xf numFmtId="44" fontId="0" fillId="4" borderId="6" xfId="0" applyNumberFormat="1" applyFill="1" applyBorder="1" applyAlignment="1">
      <alignment horizontal="center" vertical="center"/>
    </xf>
    <xf numFmtId="44" fontId="0" fillId="4" borderId="4" xfId="0" applyNumberFormat="1" applyFill="1" applyBorder="1" applyAlignment="1">
      <alignment horizontal="center" vertical="center"/>
    </xf>
    <xf numFmtId="44" fontId="0" fillId="4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 inden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165" fontId="0" fillId="0" borderId="7" xfId="1" applyNumberFormat="1" applyFont="1" applyBorder="1" applyAlignment="1">
      <alignment horizontal="center" vertical="center"/>
    </xf>
    <xf numFmtId="0" fontId="0" fillId="3" borderId="20" xfId="0" applyFill="1" applyBorder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right" vertical="center" indent="2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right" vertical="center" indent="2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44" fontId="2" fillId="5" borderId="11" xfId="0" applyNumberFormat="1" applyFont="1" applyFill="1" applyBorder="1" applyAlignment="1">
      <alignment horizontal="center" vertical="center"/>
    </xf>
    <xf numFmtId="44" fontId="0" fillId="5" borderId="2" xfId="1" applyFont="1" applyFill="1" applyBorder="1" applyAlignment="1">
      <alignment horizontal="center" vertical="center"/>
    </xf>
    <xf numFmtId="44" fontId="0" fillId="5" borderId="4" xfId="1" applyFont="1" applyFill="1" applyBorder="1" applyAlignment="1">
      <alignment horizontal="center" vertical="center"/>
    </xf>
    <xf numFmtId="44" fontId="2" fillId="5" borderId="0" xfId="1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" xfId="3" applyBorder="1" applyAlignment="1">
      <alignment horizontal="center"/>
    </xf>
    <xf numFmtId="0" fontId="3" fillId="0" borderId="8" xfId="3" applyBorder="1" applyAlignment="1">
      <alignment horizontal="center"/>
    </xf>
    <xf numFmtId="0" fontId="3" fillId="0" borderId="4" xfId="3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Sheet1!$B$7:$C$7</c:f>
              <c:numCache>
                <c:formatCode>_("$"* #,##0.00_);_("$"* \(#,##0.00\);_("$"* "-"??_);_(@_)</c:formatCode>
                <c:ptCount val="2"/>
                <c:pt idx="0" formatCode="General">
                  <c:v>1908</c:v>
                </c:pt>
                <c:pt idx="1">
                  <c:v>22896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1-4B80-9380-A5C7506DEC0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Sheet1!$B$8:$C$8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3561-4B80-9380-A5C7506DE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41544"/>
        <c:axId val="471836952"/>
      </c:barChart>
      <c:catAx>
        <c:axId val="471841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836952"/>
        <c:crosses val="autoZero"/>
        <c:auto val="1"/>
        <c:lblAlgn val="ctr"/>
        <c:lblOffset val="100"/>
        <c:noMultiLvlLbl val="0"/>
      </c:catAx>
      <c:valAx>
        <c:axId val="47183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84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DE9075-7579-475E-9B1A-2254B43829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spe.hhs.gov/2019-poverty-guideli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F22" sqref="F22"/>
    </sheetView>
  </sheetViews>
  <sheetFormatPr defaultRowHeight="14.4" x14ac:dyDescent="0.3"/>
  <cols>
    <col min="1" max="1" width="19.21875" style="1" customWidth="1"/>
    <col min="2" max="2" width="9.5546875" style="1" bestFit="1" customWidth="1"/>
    <col min="3" max="3" width="12.77734375" style="1" customWidth="1"/>
    <col min="4" max="4" width="3.44140625" style="1" customWidth="1"/>
    <col min="5" max="5" width="11.109375" style="1" customWidth="1"/>
    <col min="6" max="6" width="20.44140625" style="1" customWidth="1"/>
    <col min="7" max="7" width="9" style="1" customWidth="1"/>
    <col min="8" max="8" width="8.88671875" style="1"/>
    <col min="9" max="9" width="9.6640625" style="1" bestFit="1" customWidth="1"/>
    <col min="10" max="10" width="35.88671875" style="15" customWidth="1"/>
    <col min="11" max="11" width="3.88671875" style="1" customWidth="1"/>
    <col min="12" max="12" width="23" style="1" customWidth="1"/>
    <col min="13" max="13" width="15.21875" style="26" customWidth="1"/>
    <col min="14" max="16384" width="8.88671875" style="1"/>
  </cols>
  <sheetData>
    <row r="1" spans="1:13" s="15" customFormat="1" ht="31.2" customHeight="1" thickBot="1" x14ac:dyDescent="0.35">
      <c r="A1" s="22" t="s">
        <v>59</v>
      </c>
      <c r="B1" s="24" t="s">
        <v>5</v>
      </c>
      <c r="C1" s="25" t="s">
        <v>6</v>
      </c>
      <c r="E1" s="22" t="s">
        <v>40</v>
      </c>
      <c r="F1" s="23" t="s">
        <v>61</v>
      </c>
      <c r="G1" s="24" t="s">
        <v>47</v>
      </c>
      <c r="H1" s="24" t="s">
        <v>53</v>
      </c>
      <c r="I1" s="24" t="s">
        <v>52</v>
      </c>
      <c r="J1" s="25" t="s">
        <v>38</v>
      </c>
      <c r="L1" s="67" t="s">
        <v>58</v>
      </c>
      <c r="M1" s="68"/>
    </row>
    <row r="2" spans="1:13" x14ac:dyDescent="0.3">
      <c r="A2" s="3" t="s">
        <v>0</v>
      </c>
      <c r="B2" s="8">
        <f ca="1">_xlfn.NORM.INV(RAND(),B$23,B$24)</f>
        <v>32.037892014807326</v>
      </c>
      <c r="C2" s="29">
        <f ca="1">IF(B2&lt;=40,B2*B$20,(B2-40)*B$21+40*B$20)</f>
        <v>384.45470417768792</v>
      </c>
      <c r="E2" s="7" t="s">
        <v>33</v>
      </c>
      <c r="F2" s="17" t="s">
        <v>4</v>
      </c>
      <c r="G2" s="18" t="s">
        <v>48</v>
      </c>
      <c r="H2" s="41">
        <v>650</v>
      </c>
      <c r="I2" s="19">
        <f>IF(G2="month",H2,H2*4)</f>
        <v>650</v>
      </c>
      <c r="J2" s="20" t="s">
        <v>41</v>
      </c>
      <c r="L2" s="27" t="str">
        <f>A1</f>
        <v>Typical Monthly Income</v>
      </c>
      <c r="M2" s="56">
        <f ca="1">C15</f>
        <v>1308.2182067665512</v>
      </c>
    </row>
    <row r="3" spans="1:13" ht="15" thickBot="1" x14ac:dyDescent="0.35">
      <c r="A3" s="7" t="s">
        <v>1</v>
      </c>
      <c r="B3" s="9">
        <f ca="1">_xlfn.NORM.INV(RAND(),B$23,B$24)</f>
        <v>40.991252599384268</v>
      </c>
      <c r="C3" s="30">
        <f ca="1">IF(B3&lt;=40,B3*B$20,(B3-40)*B$21+40*B$20)</f>
        <v>497.84254678891682</v>
      </c>
      <c r="E3" s="7"/>
      <c r="F3" s="17" t="s">
        <v>25</v>
      </c>
      <c r="G3" s="18" t="s">
        <v>48</v>
      </c>
      <c r="H3" s="41">
        <v>80</v>
      </c>
      <c r="I3" s="19">
        <f t="shared" ref="I3:I50" si="0">IF(G3="month",H3,H3*4)</f>
        <v>80</v>
      </c>
      <c r="J3" s="20"/>
      <c r="L3" s="28" t="str">
        <f>F1</f>
        <v>Typical Average Expenses</v>
      </c>
      <c r="M3" s="57">
        <f>SUM(I2:I50)</f>
        <v>2525</v>
      </c>
    </row>
    <row r="4" spans="1:13" x14ac:dyDescent="0.3">
      <c r="A4" s="7" t="s">
        <v>2</v>
      </c>
      <c r="B4" s="9">
        <f ca="1">_xlfn.NORM.INV(RAND(),B$23,B$24)</f>
        <v>34.953204142792977</v>
      </c>
      <c r="C4" s="30">
        <f ca="1">IF(B4&lt;=40,B4*B$20,(B4-40)*B$21+40*B$20)</f>
        <v>419.43844971351575</v>
      </c>
      <c r="E4" s="7"/>
      <c r="F4" s="17" t="s">
        <v>26</v>
      </c>
      <c r="G4" s="18" t="s">
        <v>48</v>
      </c>
      <c r="H4" s="41">
        <v>100</v>
      </c>
      <c r="I4" s="19">
        <f t="shared" si="0"/>
        <v>100</v>
      </c>
      <c r="J4" s="20"/>
      <c r="L4" s="38" t="s">
        <v>60</v>
      </c>
      <c r="M4" s="58">
        <f ca="1">M2-M3</f>
        <v>-1216.7817932334488</v>
      </c>
    </row>
    <row r="5" spans="1:13" ht="15" thickBot="1" x14ac:dyDescent="0.35">
      <c r="A5" s="4" t="s">
        <v>3</v>
      </c>
      <c r="B5" s="10">
        <f ca="1">_xlfn.NORM.INV(RAND(),B$23,B$24)</f>
        <v>35.592573241476607</v>
      </c>
      <c r="C5" s="31">
        <f ca="1">IF(B5&lt;=40,B5*B$20,(B5-40)*B$21+40*B$20)</f>
        <v>427.11087889771932</v>
      </c>
      <c r="E5" s="7"/>
      <c r="F5" s="17" t="s">
        <v>27</v>
      </c>
      <c r="G5" s="18" t="s">
        <v>48</v>
      </c>
      <c r="H5" s="41">
        <v>20</v>
      </c>
      <c r="I5" s="19">
        <f t="shared" si="0"/>
        <v>20</v>
      </c>
      <c r="J5" s="20"/>
    </row>
    <row r="6" spans="1:13" x14ac:dyDescent="0.3">
      <c r="A6" s="1" t="s">
        <v>10</v>
      </c>
      <c r="B6" s="2">
        <f ca="1">SUM(B2:B5)</f>
        <v>143.57492199846118</v>
      </c>
      <c r="C6" s="32">
        <f ca="1">SUM(C2:C5)</f>
        <v>1728.8465795778397</v>
      </c>
      <c r="E6" s="7"/>
      <c r="F6" s="17" t="s">
        <v>28</v>
      </c>
      <c r="G6" s="18" t="s">
        <v>48</v>
      </c>
      <c r="H6" s="41">
        <v>20</v>
      </c>
      <c r="I6" s="19">
        <f t="shared" si="0"/>
        <v>20</v>
      </c>
      <c r="J6" s="20"/>
    </row>
    <row r="7" spans="1:13" x14ac:dyDescent="0.3">
      <c r="A7" s="1" t="s">
        <v>11</v>
      </c>
      <c r="B7" s="1">
        <f>B23*53</f>
        <v>1908</v>
      </c>
      <c r="C7" s="32">
        <f>B7*B20</f>
        <v>22896</v>
      </c>
      <c r="E7" s="7"/>
      <c r="F7" s="17" t="s">
        <v>29</v>
      </c>
      <c r="G7" s="18" t="s">
        <v>48</v>
      </c>
      <c r="H7" s="41">
        <v>20</v>
      </c>
      <c r="I7" s="19">
        <f t="shared" si="0"/>
        <v>20</v>
      </c>
      <c r="J7" s="20"/>
    </row>
    <row r="8" spans="1:13" x14ac:dyDescent="0.3">
      <c r="C8" s="33"/>
      <c r="E8" s="7"/>
      <c r="F8" s="17" t="s">
        <v>34</v>
      </c>
      <c r="G8" s="18" t="s">
        <v>48</v>
      </c>
      <c r="H8" s="41">
        <v>60</v>
      </c>
      <c r="I8" s="19">
        <f t="shared" si="0"/>
        <v>60</v>
      </c>
      <c r="J8" s="20"/>
    </row>
    <row r="9" spans="1:13" ht="15" thickBot="1" x14ac:dyDescent="0.35">
      <c r="A9" s="1" t="s">
        <v>13</v>
      </c>
      <c r="B9" s="1" t="s">
        <v>20</v>
      </c>
      <c r="C9" s="33" t="s">
        <v>21</v>
      </c>
      <c r="E9" s="7"/>
      <c r="F9" s="17" t="s">
        <v>62</v>
      </c>
      <c r="G9" s="18" t="s">
        <v>48</v>
      </c>
      <c r="H9" s="41">
        <v>100</v>
      </c>
      <c r="I9" s="19">
        <f t="shared" si="0"/>
        <v>100</v>
      </c>
      <c r="J9" s="20"/>
    </row>
    <row r="10" spans="1:13" x14ac:dyDescent="0.3">
      <c r="A10" s="3" t="s">
        <v>15</v>
      </c>
      <c r="B10" s="11">
        <v>0.12</v>
      </c>
      <c r="C10" s="34">
        <f ca="1">B10*C$6</f>
        <v>207.46158954934077</v>
      </c>
      <c r="E10" s="7" t="s">
        <v>35</v>
      </c>
      <c r="F10" s="17" t="s">
        <v>36</v>
      </c>
      <c r="G10" s="18" t="s">
        <v>48</v>
      </c>
      <c r="H10" s="41">
        <v>300</v>
      </c>
      <c r="I10" s="19">
        <f t="shared" si="0"/>
        <v>300</v>
      </c>
      <c r="J10" s="20"/>
    </row>
    <row r="11" spans="1:13" x14ac:dyDescent="0.3">
      <c r="A11" s="7" t="s">
        <v>14</v>
      </c>
      <c r="B11" s="12">
        <v>4.6300000000000001E-2</v>
      </c>
      <c r="C11" s="35">
        <f t="shared" ref="C11:C13" ca="1" si="1">B11*C$6</f>
        <v>80.045596634453986</v>
      </c>
      <c r="E11" s="7"/>
      <c r="F11" s="17" t="s">
        <v>37</v>
      </c>
      <c r="G11" s="18" t="s">
        <v>48</v>
      </c>
      <c r="H11" s="41">
        <v>50</v>
      </c>
      <c r="I11" s="19">
        <f t="shared" si="0"/>
        <v>50</v>
      </c>
      <c r="J11" s="20"/>
    </row>
    <row r="12" spans="1:13" x14ac:dyDescent="0.3">
      <c r="A12" s="7" t="s">
        <v>16</v>
      </c>
      <c r="B12" s="12">
        <v>6.2E-2</v>
      </c>
      <c r="C12" s="35">
        <f t="shared" ca="1" si="1"/>
        <v>107.18848793382607</v>
      </c>
      <c r="E12" s="7"/>
      <c r="F12" s="17" t="s">
        <v>31</v>
      </c>
      <c r="G12" s="18" t="s">
        <v>48</v>
      </c>
      <c r="H12" s="41">
        <v>120</v>
      </c>
      <c r="I12" s="19">
        <f t="shared" si="0"/>
        <v>120</v>
      </c>
      <c r="J12" s="20" t="s">
        <v>39</v>
      </c>
    </row>
    <row r="13" spans="1:13" ht="15" thickBot="1" x14ac:dyDescent="0.35">
      <c r="A13" s="4" t="s">
        <v>19</v>
      </c>
      <c r="B13" s="13">
        <v>1.4999999999999999E-2</v>
      </c>
      <c r="C13" s="36">
        <f t="shared" ca="1" si="1"/>
        <v>25.932698693667597</v>
      </c>
      <c r="E13" s="7"/>
      <c r="F13" s="17" t="s">
        <v>32</v>
      </c>
      <c r="G13" s="18" t="s">
        <v>48</v>
      </c>
      <c r="H13" s="41">
        <v>100</v>
      </c>
      <c r="I13" s="19">
        <f t="shared" si="0"/>
        <v>100</v>
      </c>
      <c r="J13" s="20"/>
    </row>
    <row r="14" spans="1:13" ht="15" thickBot="1" x14ac:dyDescent="0.35">
      <c r="A14" s="64" t="s">
        <v>17</v>
      </c>
      <c r="B14" s="64"/>
      <c r="C14" s="37">
        <f ca="1">SUM(C10:C13)</f>
        <v>420.62837281128844</v>
      </c>
      <c r="E14" s="7"/>
      <c r="F14" s="17" t="s">
        <v>30</v>
      </c>
      <c r="G14" s="18" t="s">
        <v>48</v>
      </c>
      <c r="H14" s="41">
        <v>110</v>
      </c>
      <c r="I14" s="19">
        <f t="shared" si="0"/>
        <v>110</v>
      </c>
      <c r="J14" s="20"/>
    </row>
    <row r="15" spans="1:13" ht="15" thickBot="1" x14ac:dyDescent="0.35">
      <c r="A15" s="65" t="s">
        <v>18</v>
      </c>
      <c r="B15" s="66"/>
      <c r="C15" s="55">
        <f ca="1">C6-C14</f>
        <v>1308.2182067665512</v>
      </c>
      <c r="E15" s="7"/>
      <c r="F15" s="18" t="s">
        <v>63</v>
      </c>
      <c r="G15" s="18" t="s">
        <v>48</v>
      </c>
      <c r="H15" s="41">
        <v>50</v>
      </c>
      <c r="I15" s="19">
        <f t="shared" si="0"/>
        <v>50</v>
      </c>
      <c r="J15" s="20" t="s">
        <v>54</v>
      </c>
    </row>
    <row r="16" spans="1:13" ht="15" thickBot="1" x14ac:dyDescent="0.35">
      <c r="E16" s="7" t="s">
        <v>42</v>
      </c>
      <c r="F16" s="17" t="s">
        <v>49</v>
      </c>
      <c r="G16" s="18" t="s">
        <v>50</v>
      </c>
      <c r="H16" s="41">
        <v>50</v>
      </c>
      <c r="I16" s="19">
        <f t="shared" si="0"/>
        <v>200</v>
      </c>
      <c r="J16" s="20"/>
    </row>
    <row r="17" spans="1:10" x14ac:dyDescent="0.3">
      <c r="A17" s="59" t="s">
        <v>24</v>
      </c>
      <c r="B17" s="60"/>
      <c r="C17" s="14">
        <v>12490</v>
      </c>
      <c r="E17" s="7"/>
      <c r="F17" s="17" t="s">
        <v>43</v>
      </c>
      <c r="G17" s="18" t="s">
        <v>50</v>
      </c>
      <c r="H17" s="41">
        <v>20</v>
      </c>
      <c r="I17" s="19">
        <f t="shared" si="0"/>
        <v>80</v>
      </c>
      <c r="J17" s="20" t="s">
        <v>56</v>
      </c>
    </row>
    <row r="18" spans="1:10" ht="15" thickBot="1" x14ac:dyDescent="0.35">
      <c r="A18" s="61" t="s">
        <v>12</v>
      </c>
      <c r="B18" s="62"/>
      <c r="C18" s="63"/>
      <c r="E18" s="7"/>
      <c r="F18" s="17" t="s">
        <v>51</v>
      </c>
      <c r="G18" s="18" t="s">
        <v>50</v>
      </c>
      <c r="H18" s="41">
        <v>30</v>
      </c>
      <c r="I18" s="19">
        <f t="shared" si="0"/>
        <v>120</v>
      </c>
      <c r="J18" s="20" t="s">
        <v>57</v>
      </c>
    </row>
    <row r="19" spans="1:10" ht="15" thickBot="1" x14ac:dyDescent="0.35">
      <c r="E19" s="7"/>
      <c r="F19" s="17" t="s">
        <v>46</v>
      </c>
      <c r="G19" s="18" t="s">
        <v>50</v>
      </c>
      <c r="H19" s="41">
        <v>15</v>
      </c>
      <c r="I19" s="19">
        <f t="shared" si="0"/>
        <v>60</v>
      </c>
      <c r="J19" s="20"/>
    </row>
    <row r="20" spans="1:10" x14ac:dyDescent="0.3">
      <c r="A20" s="3" t="s">
        <v>7</v>
      </c>
      <c r="B20" s="39">
        <v>12</v>
      </c>
      <c r="E20" s="7"/>
      <c r="F20" s="17" t="s">
        <v>44</v>
      </c>
      <c r="G20" s="18" t="s">
        <v>48</v>
      </c>
      <c r="H20" s="41">
        <v>40</v>
      </c>
      <c r="I20" s="19">
        <f t="shared" si="0"/>
        <v>40</v>
      </c>
      <c r="J20" s="20"/>
    </row>
    <row r="21" spans="1:10" ht="15" thickBot="1" x14ac:dyDescent="0.35">
      <c r="A21" s="4" t="s">
        <v>8</v>
      </c>
      <c r="B21" s="5">
        <f>B20*1.5</f>
        <v>18</v>
      </c>
      <c r="E21" s="7"/>
      <c r="F21" s="17" t="s">
        <v>45</v>
      </c>
      <c r="G21" s="18" t="s">
        <v>48</v>
      </c>
      <c r="H21" s="41">
        <v>25</v>
      </c>
      <c r="I21" s="19">
        <f t="shared" si="0"/>
        <v>25</v>
      </c>
      <c r="J21" s="20"/>
    </row>
    <row r="22" spans="1:10" x14ac:dyDescent="0.3">
      <c r="A22" s="3" t="s">
        <v>9</v>
      </c>
      <c r="B22" s="6"/>
      <c r="E22" s="7" t="s">
        <v>64</v>
      </c>
      <c r="F22" s="17" t="s">
        <v>65</v>
      </c>
      <c r="G22" s="18" t="s">
        <v>50</v>
      </c>
      <c r="H22" s="41">
        <v>30</v>
      </c>
      <c r="I22" s="19">
        <f t="shared" si="0"/>
        <v>120</v>
      </c>
      <c r="J22" s="20"/>
    </row>
    <row r="23" spans="1:10" ht="15" thickBot="1" x14ac:dyDescent="0.35">
      <c r="A23" s="7" t="s">
        <v>22</v>
      </c>
      <c r="B23" s="40">
        <v>36</v>
      </c>
      <c r="E23" s="7"/>
      <c r="F23" s="17" t="s">
        <v>55</v>
      </c>
      <c r="G23" s="18" t="s">
        <v>50</v>
      </c>
      <c r="H23" s="41">
        <v>25</v>
      </c>
      <c r="I23" s="19">
        <f t="shared" si="0"/>
        <v>100</v>
      </c>
      <c r="J23" s="20"/>
    </row>
    <row r="24" spans="1:10" ht="15" thickBot="1" x14ac:dyDescent="0.35">
      <c r="A24" s="4" t="s">
        <v>23</v>
      </c>
      <c r="B24" s="5">
        <v>4</v>
      </c>
      <c r="E24" s="47"/>
      <c r="F24" s="48"/>
      <c r="G24" s="49"/>
      <c r="H24" s="49"/>
      <c r="I24" s="42">
        <f t="shared" si="0"/>
        <v>0</v>
      </c>
      <c r="J24" s="43"/>
    </row>
    <row r="25" spans="1:10" x14ac:dyDescent="0.3">
      <c r="E25" s="50"/>
      <c r="F25" s="51"/>
      <c r="G25" s="52"/>
      <c r="H25" s="52"/>
      <c r="I25" s="19">
        <f t="shared" si="0"/>
        <v>0</v>
      </c>
      <c r="J25" s="44"/>
    </row>
    <row r="26" spans="1:10" x14ac:dyDescent="0.3">
      <c r="E26" s="50"/>
      <c r="F26" s="52"/>
      <c r="G26" s="52"/>
      <c r="H26" s="52"/>
      <c r="I26" s="19">
        <f t="shared" si="0"/>
        <v>0</v>
      </c>
      <c r="J26" s="45"/>
    </row>
    <row r="27" spans="1:10" x14ac:dyDescent="0.3">
      <c r="E27" s="50"/>
      <c r="F27" s="52"/>
      <c r="G27" s="52"/>
      <c r="H27" s="52"/>
      <c r="I27" s="19">
        <f t="shared" si="0"/>
        <v>0</v>
      </c>
      <c r="J27" s="45"/>
    </row>
    <row r="28" spans="1:10" x14ac:dyDescent="0.3">
      <c r="E28" s="50"/>
      <c r="F28" s="52"/>
      <c r="G28" s="52"/>
      <c r="H28" s="52"/>
      <c r="I28" s="19">
        <f t="shared" si="0"/>
        <v>0</v>
      </c>
      <c r="J28" s="45"/>
    </row>
    <row r="29" spans="1:10" x14ac:dyDescent="0.3">
      <c r="E29" s="50"/>
      <c r="F29" s="52"/>
      <c r="G29" s="52"/>
      <c r="H29" s="52"/>
      <c r="I29" s="19">
        <f t="shared" si="0"/>
        <v>0</v>
      </c>
      <c r="J29" s="45"/>
    </row>
    <row r="30" spans="1:10" x14ac:dyDescent="0.3">
      <c r="E30" s="50"/>
      <c r="F30" s="52"/>
      <c r="G30" s="52"/>
      <c r="H30" s="52"/>
      <c r="I30" s="19">
        <f t="shared" si="0"/>
        <v>0</v>
      </c>
      <c r="J30" s="45"/>
    </row>
    <row r="31" spans="1:10" x14ac:dyDescent="0.3">
      <c r="E31" s="50"/>
      <c r="F31" s="52"/>
      <c r="G31" s="52"/>
      <c r="H31" s="52"/>
      <c r="I31" s="19">
        <f t="shared" si="0"/>
        <v>0</v>
      </c>
      <c r="J31" s="45"/>
    </row>
    <row r="32" spans="1:10" x14ac:dyDescent="0.3">
      <c r="E32" s="50"/>
      <c r="F32" s="52"/>
      <c r="G32" s="52"/>
      <c r="H32" s="52"/>
      <c r="I32" s="19">
        <f t="shared" si="0"/>
        <v>0</v>
      </c>
      <c r="J32" s="45"/>
    </row>
    <row r="33" spans="5:10" x14ac:dyDescent="0.3">
      <c r="E33" s="50"/>
      <c r="F33" s="52"/>
      <c r="G33" s="52"/>
      <c r="H33" s="52"/>
      <c r="I33" s="19">
        <f t="shared" si="0"/>
        <v>0</v>
      </c>
      <c r="J33" s="45"/>
    </row>
    <row r="34" spans="5:10" x14ac:dyDescent="0.3">
      <c r="E34" s="50"/>
      <c r="F34" s="52"/>
      <c r="G34" s="52"/>
      <c r="H34" s="52"/>
      <c r="I34" s="19">
        <f t="shared" si="0"/>
        <v>0</v>
      </c>
      <c r="J34" s="45"/>
    </row>
    <row r="35" spans="5:10" x14ac:dyDescent="0.3">
      <c r="E35" s="50"/>
      <c r="F35" s="52"/>
      <c r="G35" s="52"/>
      <c r="H35" s="52"/>
      <c r="I35" s="19">
        <f t="shared" si="0"/>
        <v>0</v>
      </c>
      <c r="J35" s="45"/>
    </row>
    <row r="36" spans="5:10" x14ac:dyDescent="0.3">
      <c r="E36" s="50"/>
      <c r="F36" s="52"/>
      <c r="G36" s="52"/>
      <c r="H36" s="52"/>
      <c r="I36" s="19">
        <f t="shared" si="0"/>
        <v>0</v>
      </c>
      <c r="J36" s="45"/>
    </row>
    <row r="37" spans="5:10" x14ac:dyDescent="0.3">
      <c r="E37" s="50"/>
      <c r="F37" s="52"/>
      <c r="G37" s="52"/>
      <c r="H37" s="52"/>
      <c r="I37" s="19">
        <f t="shared" si="0"/>
        <v>0</v>
      </c>
      <c r="J37" s="45"/>
    </row>
    <row r="38" spans="5:10" x14ac:dyDescent="0.3">
      <c r="E38" s="50"/>
      <c r="F38" s="52"/>
      <c r="G38" s="52"/>
      <c r="H38" s="52"/>
      <c r="I38" s="19">
        <f t="shared" si="0"/>
        <v>0</v>
      </c>
      <c r="J38" s="45"/>
    </row>
    <row r="39" spans="5:10" x14ac:dyDescent="0.3">
      <c r="E39" s="50"/>
      <c r="F39" s="52"/>
      <c r="G39" s="52"/>
      <c r="H39" s="52"/>
      <c r="I39" s="19">
        <f t="shared" si="0"/>
        <v>0</v>
      </c>
      <c r="J39" s="45"/>
    </row>
    <row r="40" spans="5:10" x14ac:dyDescent="0.3">
      <c r="E40" s="50"/>
      <c r="F40" s="52"/>
      <c r="G40" s="52"/>
      <c r="H40" s="52"/>
      <c r="I40" s="19">
        <f t="shared" si="0"/>
        <v>0</v>
      </c>
      <c r="J40" s="45"/>
    </row>
    <row r="41" spans="5:10" x14ac:dyDescent="0.3">
      <c r="E41" s="50"/>
      <c r="F41" s="52"/>
      <c r="G41" s="52"/>
      <c r="H41" s="52"/>
      <c r="I41" s="19">
        <f t="shared" si="0"/>
        <v>0</v>
      </c>
      <c r="J41" s="45"/>
    </row>
    <row r="42" spans="5:10" x14ac:dyDescent="0.3">
      <c r="E42" s="50"/>
      <c r="F42" s="52"/>
      <c r="G42" s="52"/>
      <c r="H42" s="52"/>
      <c r="I42" s="19">
        <f t="shared" si="0"/>
        <v>0</v>
      </c>
      <c r="J42" s="45"/>
    </row>
    <row r="43" spans="5:10" x14ac:dyDescent="0.3">
      <c r="E43" s="50"/>
      <c r="F43" s="52"/>
      <c r="G43" s="52"/>
      <c r="H43" s="52"/>
      <c r="I43" s="19">
        <f t="shared" si="0"/>
        <v>0</v>
      </c>
      <c r="J43" s="45"/>
    </row>
    <row r="44" spans="5:10" x14ac:dyDescent="0.3">
      <c r="E44" s="50"/>
      <c r="F44" s="52"/>
      <c r="G44" s="52"/>
      <c r="H44" s="52"/>
      <c r="I44" s="19">
        <f t="shared" si="0"/>
        <v>0</v>
      </c>
      <c r="J44" s="45"/>
    </row>
    <row r="45" spans="5:10" x14ac:dyDescent="0.3">
      <c r="E45" s="50"/>
      <c r="F45" s="52"/>
      <c r="G45" s="52"/>
      <c r="H45" s="52"/>
      <c r="I45" s="19">
        <f t="shared" si="0"/>
        <v>0</v>
      </c>
      <c r="J45" s="45"/>
    </row>
    <row r="46" spans="5:10" x14ac:dyDescent="0.3">
      <c r="E46" s="50"/>
      <c r="F46" s="52"/>
      <c r="G46" s="52"/>
      <c r="H46" s="52"/>
      <c r="I46" s="19">
        <f t="shared" si="0"/>
        <v>0</v>
      </c>
      <c r="J46" s="45"/>
    </row>
    <row r="47" spans="5:10" x14ac:dyDescent="0.3">
      <c r="E47" s="50"/>
      <c r="F47" s="52"/>
      <c r="G47" s="52"/>
      <c r="H47" s="52"/>
      <c r="I47" s="19">
        <f t="shared" si="0"/>
        <v>0</v>
      </c>
      <c r="J47" s="45"/>
    </row>
    <row r="48" spans="5:10" x14ac:dyDescent="0.3">
      <c r="E48" s="50"/>
      <c r="F48" s="52"/>
      <c r="G48" s="52"/>
      <c r="H48" s="52"/>
      <c r="I48" s="19">
        <f t="shared" si="0"/>
        <v>0</v>
      </c>
      <c r="J48" s="45"/>
    </row>
    <row r="49" spans="5:10" x14ac:dyDescent="0.3">
      <c r="E49" s="50"/>
      <c r="F49" s="52"/>
      <c r="G49" s="52"/>
      <c r="H49" s="52"/>
      <c r="I49" s="19">
        <f t="shared" si="0"/>
        <v>0</v>
      </c>
      <c r="J49" s="45"/>
    </row>
    <row r="50" spans="5:10" ht="15" thickBot="1" x14ac:dyDescent="0.35">
      <c r="E50" s="53"/>
      <c r="F50" s="54"/>
      <c r="G50" s="54"/>
      <c r="H50" s="54"/>
      <c r="I50" s="21">
        <f t="shared" si="0"/>
        <v>0</v>
      </c>
      <c r="J50" s="46"/>
    </row>
    <row r="51" spans="5:10" x14ac:dyDescent="0.3">
      <c r="I51" s="16"/>
    </row>
  </sheetData>
  <sheetProtection algorithmName="SHA-512" hashValue="9stzbN/i+o2iGN5ScdodqT3azXcaJ782L3GcwasUCxg1SeG2zVm+ZcctkgTuCO0anM0bpEB02AOpcMwrAb/izA==" saltValue="oMAQDCIooHuLnWUNV62JnQ==" spinCount="100000" sheet="1" objects="1" scenarios="1"/>
  <mergeCells count="5">
    <mergeCell ref="A17:B17"/>
    <mergeCell ref="A18:C18"/>
    <mergeCell ref="A14:B14"/>
    <mergeCell ref="A15:B15"/>
    <mergeCell ref="L1:M1"/>
  </mergeCells>
  <hyperlinks>
    <hyperlink ref="A1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Heinen</dc:creator>
  <cp:lastModifiedBy>Heinen, Mark</cp:lastModifiedBy>
  <dcterms:created xsi:type="dcterms:W3CDTF">2019-04-15T00:28:33Z</dcterms:created>
  <dcterms:modified xsi:type="dcterms:W3CDTF">2019-04-15T13:29:36Z</dcterms:modified>
</cp:coreProperties>
</file>